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11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<sst xmlns="http://schemas.openxmlformats.org/spreadsheetml/2006/main" count="196" uniqueCount="140">
  <si>
    <t>Artikel</t>
  </si>
  <si>
    <t xml:space="preserve">  AquaElix EX - External Spray</t>
  </si>
  <si>
    <t xml:space="preserve">  AquaElix WX - Balance Spray</t>
  </si>
  <si>
    <t xml:space="preserve">  Allzweckreiniger extra</t>
  </si>
  <si>
    <t xml:space="preserve">  Autoreiniger</t>
  </si>
  <si>
    <t xml:space="preserve">  Geruchsentferner</t>
  </si>
  <si>
    <t xml:space="preserve">  Geschirrspülmittel Handwäsche</t>
  </si>
  <si>
    <t xml:space="preserve">  Glas- u. Möbelreiniger</t>
  </si>
  <si>
    <t xml:space="preserve">  Grill-Clean Grillreiniger</t>
  </si>
  <si>
    <t xml:space="preserve">  Luftreiniger</t>
  </si>
  <si>
    <t xml:space="preserve">  Teppichreiniger</t>
  </si>
  <si>
    <t xml:space="preserve">  Waschmittel Buntwäsche</t>
  </si>
  <si>
    <t xml:space="preserve">  Waschmittel Weißwäsche</t>
  </si>
  <si>
    <t xml:space="preserve">  Weichspüler</t>
  </si>
  <si>
    <t xml:space="preserve">  Industriereiniger anorganisch</t>
  </si>
  <si>
    <t xml:space="preserve">  Industriereiniger Metall</t>
  </si>
  <si>
    <t xml:space="preserve">  Industriereiniger organisch</t>
  </si>
  <si>
    <t xml:space="preserve">  Essence für Haustiere</t>
  </si>
  <si>
    <t>Inhalt</t>
  </si>
  <si>
    <t>ml/l</t>
  </si>
  <si>
    <t>100 ml</t>
  </si>
  <si>
    <t>1 l</t>
  </si>
  <si>
    <t>2 l</t>
  </si>
  <si>
    <t>750 ml</t>
  </si>
  <si>
    <t>200 ml</t>
  </si>
  <si>
    <t>250 ml</t>
  </si>
  <si>
    <t>5 l</t>
  </si>
  <si>
    <t>125 ml</t>
  </si>
  <si>
    <t>Kosmetik</t>
  </si>
  <si>
    <t xml:space="preserve">  After Shave Lotion</t>
  </si>
  <si>
    <t xml:space="preserve">  Badegel</t>
  </si>
  <si>
    <t xml:space="preserve">  Duschgel</t>
  </si>
  <si>
    <t xml:space="preserve">  Gesichtscreme</t>
  </si>
  <si>
    <t xml:space="preserve">  Gesichtstonikum</t>
  </si>
  <si>
    <t xml:space="preserve">  Haarspülung</t>
  </si>
  <si>
    <t xml:space="preserve">  Körpergel Haut-Stabilisator </t>
  </si>
  <si>
    <t xml:space="preserve">  Rasiergel</t>
  </si>
  <si>
    <t xml:space="preserve">  Regenerationscreme stark</t>
  </si>
  <si>
    <t xml:space="preserve">  Zahnpaste mit Mint</t>
  </si>
  <si>
    <t xml:space="preserve">  Zahnpaste mit Ringelblume</t>
  </si>
  <si>
    <t>Garten und  Umwelt</t>
  </si>
  <si>
    <t xml:space="preserve">  Erdbodenentgifter - AyDo Green Safe</t>
  </si>
  <si>
    <t>Stk.</t>
  </si>
  <si>
    <t>netto</t>
  </si>
  <si>
    <t>Summe</t>
  </si>
  <si>
    <t>EUR inkl.</t>
  </si>
  <si>
    <t>MWSt.</t>
  </si>
  <si>
    <t>EUR ohne</t>
  </si>
  <si>
    <t>Nettobetrag</t>
  </si>
  <si>
    <t>Rabatt</t>
  </si>
  <si>
    <t>Porto &amp; Verpackung</t>
  </si>
  <si>
    <t>Rechnungsbetrag EUR</t>
  </si>
  <si>
    <t>Bestellung durch:</t>
  </si>
  <si>
    <t>Name:</t>
  </si>
  <si>
    <t>Str.</t>
  </si>
  <si>
    <t>Bestelldatum:</t>
  </si>
  <si>
    <t>Ihre e-mail:</t>
  </si>
  <si>
    <t>PLZ/Ort:</t>
  </si>
  <si>
    <t>Übertrag</t>
  </si>
  <si>
    <t>Summe inkl. Übertrag</t>
  </si>
  <si>
    <t xml:space="preserve">  Kal-Atak Rost- und Kalkreiniger</t>
  </si>
  <si>
    <t>lieferbare Produkte</t>
  </si>
  <si>
    <t xml:space="preserve">  50 ml</t>
  </si>
  <si>
    <t xml:space="preserve">  Regenerationscreme soft</t>
  </si>
  <si>
    <t>zur Zeit nicht lieferbar</t>
  </si>
  <si>
    <t>grün:</t>
  </si>
  <si>
    <t>rosa:</t>
  </si>
  <si>
    <t xml:space="preserve">  Schmuckreiniger</t>
  </si>
  <si>
    <t xml:space="preserve">  Flüssigseife stark</t>
  </si>
  <si>
    <t>Spezialprodukte</t>
  </si>
  <si>
    <t xml:space="preserve">Das Buch zum Thema </t>
  </si>
  <si>
    <t xml:space="preserve">  Super-ionisiertes Wasser, 179 Seiten</t>
  </si>
  <si>
    <t>Bücher</t>
  </si>
  <si>
    <t xml:space="preserve">Summe Netto Artikel </t>
  </si>
  <si>
    <t>Summe Netto</t>
  </si>
  <si>
    <t>Tel.: 033849/54 869</t>
  </si>
  <si>
    <t>Fax.: 033849/54 875</t>
  </si>
  <si>
    <t>D-14827 Wiesenburg</t>
  </si>
  <si>
    <t>Bestellung und Rechnung</t>
  </si>
  <si>
    <t>auch als Grosspackung erhältlich</t>
  </si>
  <si>
    <t>AquaElix Wasser</t>
  </si>
  <si>
    <t>Reinigung Haushalt</t>
  </si>
  <si>
    <t>Waschmittel</t>
  </si>
  <si>
    <t>Reinigung Industrie &amp; Werkstatt</t>
  </si>
  <si>
    <t>Tiere Pflegeprodukte</t>
  </si>
  <si>
    <t xml:space="preserve">  Badezimmerreiniger</t>
  </si>
  <si>
    <t xml:space="preserve">  Universalreiniger</t>
  </si>
  <si>
    <t xml:space="preserve">  Rasierklingenreiniger</t>
  </si>
  <si>
    <t>400 ml</t>
  </si>
  <si>
    <t xml:space="preserve">  Körpergel Haut-Nährstoff</t>
  </si>
  <si>
    <t xml:space="preserve">  Aquariumreiniger und -pflege</t>
  </si>
  <si>
    <t>Aydo-Produkte</t>
  </si>
  <si>
    <r>
      <t>IBAN:</t>
    </r>
    <r>
      <rPr>
        <sz val="10"/>
        <rFont val="Times New Roman"/>
        <family val="1"/>
      </rPr>
      <t xml:space="preserve"> DE78 1001 0010 0778 3771 03    </t>
    </r>
    <r>
      <rPr>
        <b/>
        <sz val="10"/>
        <rFont val="Times New Roman"/>
        <family val="1"/>
      </rPr>
      <t>BIC</t>
    </r>
    <r>
      <rPr>
        <sz val="10"/>
        <rFont val="Times New Roman"/>
        <family val="1"/>
      </rPr>
      <t xml:space="preserve">  PBNKDEFF</t>
    </r>
  </si>
  <si>
    <t xml:space="preserve">  Fleckenentferner</t>
  </si>
  <si>
    <t xml:space="preserve">  Mundspülung mit Minze</t>
  </si>
  <si>
    <t xml:space="preserve">  Mundspülung mit Salbei</t>
  </si>
  <si>
    <t xml:space="preserve">  Sonnenbad Hautpflege (After Sun Gel)</t>
  </si>
  <si>
    <t xml:space="preserve"> 60 ml</t>
  </si>
  <si>
    <t>Land:</t>
  </si>
  <si>
    <t>Geschäftsführer: Anton Stucki, Handelsregister Potsdam: HRB 11 780, St.-Nr. 048/114/02295, USt.-ID-Nr. DE 195 003 575</t>
  </si>
  <si>
    <t>500 ml</t>
  </si>
  <si>
    <t xml:space="preserve">  External Gel</t>
  </si>
  <si>
    <t>mail: mundus@mundus-gmbh.de</t>
  </si>
  <si>
    <t>MUNDUS GmbH</t>
  </si>
  <si>
    <t>MUNDUS GmbH, Sitz der Gesellschaft: Mahlsdorfer Str. 12, D-14827 Wiesenburg-Reetz</t>
  </si>
  <si>
    <t>MUNDUS GmbH, Mahlsdorferstr. 12</t>
  </si>
  <si>
    <t>Rg.-Nr. MUNDUS:</t>
  </si>
  <si>
    <t>Internet: www.mundus-gmbh.de</t>
  </si>
  <si>
    <t xml:space="preserve">  Anti Cellulite Lotion</t>
  </si>
  <si>
    <t>150 ml</t>
  </si>
  <si>
    <t xml:space="preserve">  AquaElix Augentropfen</t>
  </si>
  <si>
    <t xml:space="preserve"> 10 ml</t>
  </si>
  <si>
    <t xml:space="preserve">  AquaElix Ohrentropfen</t>
  </si>
  <si>
    <t xml:space="preserve">  AquaElix Nasentropfen</t>
  </si>
  <si>
    <t xml:space="preserve">  AquaElix Getränk (1 Flasche à 0,70 l)</t>
  </si>
  <si>
    <t>0,70 l</t>
  </si>
  <si>
    <t xml:space="preserve">  AquaElix Getränk (9 Flaschen à 0,70 l)</t>
  </si>
  <si>
    <t>6,30 l</t>
  </si>
  <si>
    <t>Liefer-Datum:</t>
  </si>
  <si>
    <t>Rechnungs-Datum:</t>
  </si>
  <si>
    <t>Lieferkosten</t>
  </si>
  <si>
    <t>Porto und Verpackung</t>
  </si>
  <si>
    <t>Deutschland</t>
  </si>
  <si>
    <t>Europäische Union:</t>
  </si>
  <si>
    <t>EUR 17,00 netto pro Bestellung</t>
  </si>
  <si>
    <t>Umsatzsteuer:</t>
  </si>
  <si>
    <t>..</t>
  </si>
  <si>
    <t>EU: ohne Umsatzsteuer bei Lieferung auf Ihre USt.-ID:</t>
  </si>
  <si>
    <t>300 ml</t>
  </si>
  <si>
    <t xml:space="preserve">  Haarshampoo - normales Haar</t>
  </si>
  <si>
    <t>1 kg</t>
  </si>
  <si>
    <t xml:space="preserve">  Körpergel Haut-Regenerierend</t>
  </si>
  <si>
    <t>AquaElix ®                                          Naturschall-               ®                        Natur-</t>
  </si>
  <si>
    <t>Ayhan Doyuk                                       wandler ®                                            technik</t>
  </si>
  <si>
    <t xml:space="preserve">  Sonnenschutzlotion Faktor 20-30</t>
  </si>
  <si>
    <t>Bankverbindung: Postbank Berlin:</t>
  </si>
  <si>
    <t>Stammkunden aus DE frei Haus ab 50,00 Euro pro Bestellung</t>
  </si>
  <si>
    <t>AY /20</t>
  </si>
  <si>
    <r>
      <t xml:space="preserve">Stand der Preisliste: </t>
    </r>
    <r>
      <rPr>
        <b/>
        <sz val="10"/>
        <color indexed="10"/>
        <rFont val="Arial"/>
        <family val="2"/>
      </rPr>
      <t>1. Juli 2020</t>
    </r>
  </si>
  <si>
    <t>EUR 6,03 netto, 6,99 inkl. MWSt. pro Bestellung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</si>
</sst>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0"/>
    <numFmt numFmtId="170" formatCode="0.0000000"/>
    <numFmt numFmtId="171" formatCode="[$-407]dddd\,\ d\.\ mmmm\ yyyy"/>
    <numFmt numFmtId="172" formatCode="mmm\ yyyy"/>
  </numFmts>
  <fonts count="3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17"/>
      <name val="Arial"/>
      <family val="2"/>
    </font>
    <font>
      <sz val="8"/>
      <name val="Times New Roman"/>
      <family val="1"/>
    </font>
    <font>
      <sz val="8"/>
      <color indexed="10"/>
      <name val="Arial"/>
      <family val="2"/>
    </font>
    <font>
      <b/>
      <sz val="20"/>
      <color indexed="12"/>
      <name val="Arial"/>
      <family val="2"/>
    </font>
    <font>
      <u val="single"/>
      <sz val="10"/>
      <name val="Arial"/>
      <family val="2"/>
    </font>
    <font>
      <sz val="10"/>
      <name val="Times New Roman"/>
      <family val="1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6" fillId="20" borderId="1" applyNumberFormat="0" applyAlignment="0" applyProtection="0"/>
    <xf numFmtId="0" fontId="27" fillId="20" borderId="2" applyNumberFormat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7" borderId="2" applyNumberFormat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9" fillId="23" borderId="9" applyNumberFormat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9" fontId="4" fillId="0" borderId="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0" fillId="10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1" fillId="3" borderId="17" xfId="0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1" fillId="10" borderId="17" xfId="0" applyFont="1" applyFill="1" applyBorder="1" applyAlignment="1">
      <alignment/>
    </xf>
    <xf numFmtId="0" fontId="0" fillId="10" borderId="17" xfId="0" applyFont="1" applyFill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0" fillId="15" borderId="0" xfId="0" applyFont="1" applyFill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15" borderId="17" xfId="0" applyFill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Fill="1" applyBorder="1" applyAlignment="1">
      <alignment horizontal="right"/>
    </xf>
    <xf numFmtId="0" fontId="9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0" fontId="0" fillId="0" borderId="17" xfId="0" applyFont="1" applyBorder="1" applyAlignment="1">
      <alignment/>
    </xf>
    <xf numFmtId="0" fontId="0" fillId="0" borderId="11" xfId="0" applyFill="1" applyBorder="1" applyAlignment="1">
      <alignment/>
    </xf>
    <xf numFmtId="0" fontId="0" fillId="10" borderId="0" xfId="0" applyFill="1" applyBorder="1" applyAlignment="1">
      <alignment/>
    </xf>
    <xf numFmtId="49" fontId="1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0" fillId="24" borderId="17" xfId="0" applyFill="1" applyBorder="1" applyAlignment="1">
      <alignment/>
    </xf>
    <xf numFmtId="0" fontId="0" fillId="0" borderId="19" xfId="0" applyFont="1" applyBorder="1" applyAlignment="1">
      <alignment/>
    </xf>
    <xf numFmtId="0" fontId="17" fillId="0" borderId="0" xfId="0" applyFont="1" applyBorder="1" applyAlignment="1">
      <alignment/>
    </xf>
    <xf numFmtId="0" fontId="15" fillId="0" borderId="13" xfId="48" applyFill="1" applyBorder="1" applyAlignment="1" applyProtection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0</xdr:row>
      <xdr:rowOff>19050</xdr:rowOff>
    </xdr:from>
    <xdr:to>
      <xdr:col>1</xdr:col>
      <xdr:colOff>762000</xdr:colOff>
      <xdr:row>1</xdr:row>
      <xdr:rowOff>152400</xdr:rowOff>
    </xdr:to>
    <xdr:pic>
      <xdr:nvPicPr>
        <xdr:cNvPr id="1" name="Picture 45" descr="ayh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90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371475</xdr:colOff>
      <xdr:row>0</xdr:row>
      <xdr:rowOff>19050</xdr:rowOff>
    </xdr:from>
    <xdr:to>
      <xdr:col>9</xdr:col>
      <xdr:colOff>28575</xdr:colOff>
      <xdr:row>1</xdr:row>
      <xdr:rowOff>152400</xdr:rowOff>
    </xdr:to>
    <xdr:pic>
      <xdr:nvPicPr>
        <xdr:cNvPr id="2" name="Picture 47" descr="n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57775" y="19050"/>
          <a:ext cx="266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0</xdr:row>
      <xdr:rowOff>57150</xdr:rowOff>
    </xdr:from>
    <xdr:to>
      <xdr:col>5</xdr:col>
      <xdr:colOff>276225</xdr:colOff>
      <xdr:row>1</xdr:row>
      <xdr:rowOff>142875</xdr:rowOff>
    </xdr:to>
    <xdr:pic>
      <xdr:nvPicPr>
        <xdr:cNvPr id="3" name="Picture 49" descr="ns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76575" y="571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tabSelected="1" zoomScalePageLayoutView="0" workbookViewId="0" topLeftCell="A1">
      <selection activeCell="B11" sqref="B11"/>
    </sheetView>
  </sheetViews>
  <sheetFormatPr defaultColWidth="11.421875" defaultRowHeight="12.75"/>
  <cols>
    <col min="1" max="1" width="6.140625" style="1" customWidth="1"/>
    <col min="2" max="2" width="29.421875" style="1" customWidth="1"/>
    <col min="3" max="3" width="7.28125" style="1" customWidth="1"/>
    <col min="4" max="4" width="1.57421875" style="1" customWidth="1"/>
    <col min="5" max="5" width="1.421875" style="0" customWidth="1"/>
    <col min="6" max="6" width="5.7109375" style="1" customWidth="1"/>
    <col min="7" max="7" width="8.8515625" style="1" customWidth="1"/>
    <col min="8" max="8" width="9.8515625" style="1" customWidth="1"/>
    <col min="9" max="9" width="9.140625" style="1" customWidth="1"/>
    <col min="10" max="10" width="3.140625" style="1" customWidth="1"/>
    <col min="11" max="16384" width="11.421875" style="1" customWidth="1"/>
  </cols>
  <sheetData>
    <row r="1" spans="1:5" s="2" customFormat="1" ht="12.75">
      <c r="A1" s="35" t="s">
        <v>132</v>
      </c>
      <c r="E1" s="41"/>
    </row>
    <row r="2" spans="1:5" s="2" customFormat="1" ht="12.75">
      <c r="A2" s="2" t="s">
        <v>133</v>
      </c>
      <c r="E2" s="41"/>
    </row>
    <row r="3" spans="1:9" ht="3" customHeight="1">
      <c r="A3" s="18"/>
      <c r="B3" s="18"/>
      <c r="C3" s="18"/>
      <c r="D3" s="18"/>
      <c r="E3" s="51"/>
      <c r="F3" s="18"/>
      <c r="G3" s="18"/>
      <c r="H3" s="18"/>
      <c r="I3" s="18"/>
    </row>
    <row r="4" spans="1:9" s="2" customFormat="1" ht="12.75">
      <c r="A4" s="2" t="s">
        <v>105</v>
      </c>
      <c r="I4" s="15" t="s">
        <v>102</v>
      </c>
    </row>
    <row r="5" spans="1:9" s="2" customFormat="1" ht="12.75">
      <c r="A5" s="2" t="s">
        <v>77</v>
      </c>
      <c r="I5" s="15" t="s">
        <v>107</v>
      </c>
    </row>
    <row r="6" spans="3:9" s="2" customFormat="1" ht="12.75">
      <c r="C6" s="59"/>
      <c r="I6" s="15" t="s">
        <v>75</v>
      </c>
    </row>
    <row r="7" s="2" customFormat="1" ht="12.75">
      <c r="I7" s="15" t="s">
        <v>76</v>
      </c>
    </row>
    <row r="8" s="2" customFormat="1" ht="12.75">
      <c r="I8" s="15"/>
    </row>
    <row r="9" ht="15.75">
      <c r="A9" s="36" t="s">
        <v>52</v>
      </c>
    </row>
    <row r="11" spans="1:9" ht="12.75">
      <c r="A11" s="12" t="s">
        <v>53</v>
      </c>
      <c r="B11" s="27"/>
      <c r="D11" s="2" t="s">
        <v>55</v>
      </c>
      <c r="H11" s="28"/>
      <c r="I11" s="29"/>
    </row>
    <row r="12" spans="2:9" ht="12.75">
      <c r="B12" s="64"/>
      <c r="D12" s="2" t="s">
        <v>56</v>
      </c>
      <c r="H12" s="66"/>
      <c r="I12" s="29"/>
    </row>
    <row r="13" spans="1:8" ht="12.75">
      <c r="A13" s="12" t="s">
        <v>54</v>
      </c>
      <c r="B13" s="49"/>
      <c r="D13" s="2" t="s">
        <v>106</v>
      </c>
      <c r="G13" s="24"/>
      <c r="H13" s="34" t="s">
        <v>137</v>
      </c>
    </row>
    <row r="14" spans="1:2" ht="12.75">
      <c r="A14" s="12"/>
      <c r="B14" s="64"/>
    </row>
    <row r="15" spans="1:8" s="57" customFormat="1" ht="12.75">
      <c r="A15" s="12" t="s">
        <v>57</v>
      </c>
      <c r="B15" s="49"/>
      <c r="D15" s="2" t="s">
        <v>119</v>
      </c>
      <c r="E15" s="58"/>
      <c r="H15" s="24" t="s">
        <v>126</v>
      </c>
    </row>
    <row r="16" spans="1:8" s="57" customFormat="1" ht="12.75">
      <c r="A16" s="12" t="s">
        <v>98</v>
      </c>
      <c r="B16" s="27"/>
      <c r="D16" s="2" t="s">
        <v>118</v>
      </c>
      <c r="E16" s="58"/>
      <c r="H16" s="52" t="str">
        <f>H15</f>
        <v>..</v>
      </c>
    </row>
    <row r="17" spans="4:8" ht="16.5" customHeight="1">
      <c r="D17" s="12"/>
      <c r="H17" s="57"/>
    </row>
    <row r="18" ht="10.5" customHeight="1">
      <c r="A18" s="54"/>
    </row>
    <row r="19" ht="7.5" customHeight="1">
      <c r="A19" s="12"/>
    </row>
    <row r="20" s="3" customFormat="1" ht="26.25">
      <c r="A20" s="56" t="s">
        <v>91</v>
      </c>
    </row>
    <row r="21" spans="1:9" ht="12.75">
      <c r="A21" s="2" t="s">
        <v>78</v>
      </c>
      <c r="B21" s="2"/>
      <c r="D21" s="37" t="s">
        <v>79</v>
      </c>
      <c r="I21" s="53"/>
    </row>
    <row r="22" spans="1:7" ht="12.75">
      <c r="A22" s="2" t="s">
        <v>138</v>
      </c>
      <c r="B22" s="2"/>
      <c r="D22" s="18" t="s">
        <v>65</v>
      </c>
      <c r="G22" s="1" t="s">
        <v>61</v>
      </c>
    </row>
    <row r="23" spans="1:7" ht="12.75">
      <c r="A23" s="2"/>
      <c r="B23" s="2"/>
      <c r="D23" s="19" t="s">
        <v>66</v>
      </c>
      <c r="G23" s="1" t="s">
        <v>64</v>
      </c>
    </row>
    <row r="24" spans="1:9" s="2" customFormat="1" ht="12.75">
      <c r="A24" s="8" t="s">
        <v>0</v>
      </c>
      <c r="B24" s="11"/>
      <c r="C24" s="9" t="s">
        <v>18</v>
      </c>
      <c r="D24" s="9"/>
      <c r="E24" s="6"/>
      <c r="F24" s="6" t="s">
        <v>42</v>
      </c>
      <c r="G24" s="6" t="s">
        <v>45</v>
      </c>
      <c r="H24" s="6" t="s">
        <v>47</v>
      </c>
      <c r="I24" s="6" t="s">
        <v>44</v>
      </c>
    </row>
    <row r="25" spans="1:9" s="2" customFormat="1" ht="12.75">
      <c r="A25" s="8"/>
      <c r="B25" s="11"/>
      <c r="C25" s="10" t="s">
        <v>19</v>
      </c>
      <c r="D25" s="10"/>
      <c r="E25" s="7"/>
      <c r="F25" s="7"/>
      <c r="G25" s="7" t="s">
        <v>46</v>
      </c>
      <c r="H25" s="7" t="s">
        <v>46</v>
      </c>
      <c r="I25" s="7" t="s">
        <v>43</v>
      </c>
    </row>
    <row r="26" spans="1:2" s="2" customFormat="1" ht="12.75">
      <c r="A26" s="8" t="s">
        <v>80</v>
      </c>
      <c r="B26" s="11"/>
    </row>
    <row r="27" spans="1:9" ht="12.75">
      <c r="A27" s="1" t="s">
        <v>114</v>
      </c>
      <c r="C27" s="31" t="s">
        <v>115</v>
      </c>
      <c r="D27" s="33"/>
      <c r="E27" s="38"/>
      <c r="F27" s="26"/>
      <c r="G27" s="4">
        <f>H27*1.16</f>
        <v>10.718399999999999</v>
      </c>
      <c r="H27" s="4">
        <v>9.24</v>
      </c>
      <c r="I27" s="4">
        <f aca="true" t="shared" si="0" ref="I27:I34">F27*H27</f>
        <v>0</v>
      </c>
    </row>
    <row r="28" spans="1:9" ht="12.75">
      <c r="A28" s="1" t="s">
        <v>116</v>
      </c>
      <c r="C28" s="31" t="s">
        <v>117</v>
      </c>
      <c r="D28" s="33"/>
      <c r="E28" s="38"/>
      <c r="F28" s="26"/>
      <c r="G28" s="4">
        <f aca="true" t="shared" si="1" ref="G28:G34">H28*1.16</f>
        <v>87.73079999999999</v>
      </c>
      <c r="H28" s="4">
        <v>75.63</v>
      </c>
      <c r="I28" s="4">
        <f t="shared" si="0"/>
        <v>0</v>
      </c>
    </row>
    <row r="29" spans="1:9" ht="12.75">
      <c r="A29" s="1" t="s">
        <v>1</v>
      </c>
      <c r="C29" s="31" t="s">
        <v>20</v>
      </c>
      <c r="D29" s="33"/>
      <c r="E29" s="38"/>
      <c r="F29" s="26"/>
      <c r="G29" s="4">
        <f t="shared" si="1"/>
        <v>8.189599999999999</v>
      </c>
      <c r="H29" s="4">
        <v>7.06</v>
      </c>
      <c r="I29" s="4">
        <f t="shared" si="0"/>
        <v>0</v>
      </c>
    </row>
    <row r="30" spans="1:9" ht="12.75">
      <c r="A30" s="1" t="s">
        <v>2</v>
      </c>
      <c r="C30" s="31" t="s">
        <v>20</v>
      </c>
      <c r="D30" s="33"/>
      <c r="E30" s="38"/>
      <c r="F30" s="26"/>
      <c r="G30" s="4">
        <f t="shared" si="1"/>
        <v>8.189599999999999</v>
      </c>
      <c r="H30" s="4">
        <v>7.06</v>
      </c>
      <c r="I30" s="4">
        <f t="shared" si="0"/>
        <v>0</v>
      </c>
    </row>
    <row r="31" spans="1:9" ht="12.75">
      <c r="A31" s="1" t="s">
        <v>101</v>
      </c>
      <c r="C31" s="31" t="s">
        <v>109</v>
      </c>
      <c r="D31" s="33"/>
      <c r="E31" s="38"/>
      <c r="F31" s="26"/>
      <c r="G31" s="4">
        <f t="shared" si="1"/>
        <v>19.105199999999996</v>
      </c>
      <c r="H31" s="4">
        <v>16.47</v>
      </c>
      <c r="I31" s="4">
        <f t="shared" si="0"/>
        <v>0</v>
      </c>
    </row>
    <row r="32" spans="1:9" ht="12.75">
      <c r="A32" s="1" t="s">
        <v>110</v>
      </c>
      <c r="C32" s="31" t="s">
        <v>111</v>
      </c>
      <c r="D32" s="33"/>
      <c r="E32" s="38"/>
      <c r="F32" s="26"/>
      <c r="G32" s="4">
        <f t="shared" si="1"/>
        <v>4.7791999999999994</v>
      </c>
      <c r="H32" s="4">
        <v>4.12</v>
      </c>
      <c r="I32" s="4">
        <f t="shared" si="0"/>
        <v>0</v>
      </c>
    </row>
    <row r="33" spans="1:9" ht="12.75">
      <c r="A33" s="1" t="s">
        <v>113</v>
      </c>
      <c r="C33" s="31" t="s">
        <v>111</v>
      </c>
      <c r="D33" s="33"/>
      <c r="E33" s="38"/>
      <c r="F33" s="26"/>
      <c r="G33" s="4">
        <f t="shared" si="1"/>
        <v>4.7791999999999994</v>
      </c>
      <c r="H33" s="4">
        <v>4.12</v>
      </c>
      <c r="I33" s="4">
        <f t="shared" si="0"/>
        <v>0</v>
      </c>
    </row>
    <row r="34" spans="1:9" ht="12.75">
      <c r="A34" s="1" t="s">
        <v>112</v>
      </c>
      <c r="C34" s="31" t="s">
        <v>111</v>
      </c>
      <c r="D34" s="33"/>
      <c r="E34" s="38"/>
      <c r="F34" s="26"/>
      <c r="G34" s="4">
        <f t="shared" si="1"/>
        <v>4.7791999999999994</v>
      </c>
      <c r="H34" s="4">
        <v>4.12</v>
      </c>
      <c r="I34" s="4">
        <f t="shared" si="0"/>
        <v>0</v>
      </c>
    </row>
    <row r="35" spans="3:9" ht="12.75">
      <c r="C35" s="45"/>
      <c r="D35" s="45"/>
      <c r="E35" s="48"/>
      <c r="F35" s="45"/>
      <c r="G35" s="45"/>
      <c r="H35" s="4"/>
      <c r="I35" s="4"/>
    </row>
    <row r="36" spans="1:9" s="2" customFormat="1" ht="12.75">
      <c r="A36" s="8" t="s">
        <v>81</v>
      </c>
      <c r="B36" s="11"/>
      <c r="H36" s="4"/>
      <c r="I36" s="4"/>
    </row>
    <row r="37" spans="1:9" ht="12.75">
      <c r="A37" s="1" t="s">
        <v>3</v>
      </c>
      <c r="C37" s="31" t="s">
        <v>21</v>
      </c>
      <c r="D37" s="32"/>
      <c r="E37" s="50"/>
      <c r="F37" s="26"/>
      <c r="G37" s="4">
        <f aca="true" t="shared" si="2" ref="G37:G51">H37*1.16</f>
        <v>12.574399999999999</v>
      </c>
      <c r="H37" s="4">
        <v>10.84</v>
      </c>
      <c r="I37" s="4">
        <f aca="true" t="shared" si="3" ref="I37:I51">F37*H37</f>
        <v>0</v>
      </c>
    </row>
    <row r="38" spans="1:9" ht="12.75">
      <c r="A38" s="1" t="s">
        <v>4</v>
      </c>
      <c r="C38" s="31" t="s">
        <v>22</v>
      </c>
      <c r="D38" s="32"/>
      <c r="E38" s="47"/>
      <c r="F38" s="26"/>
      <c r="G38" s="4">
        <f t="shared" si="2"/>
        <v>16.5184</v>
      </c>
      <c r="H38" s="4">
        <v>14.24</v>
      </c>
      <c r="I38" s="4">
        <f t="shared" si="3"/>
        <v>0</v>
      </c>
    </row>
    <row r="39" spans="1:9" ht="12.75">
      <c r="A39" s="1" t="s">
        <v>85</v>
      </c>
      <c r="C39" s="49" t="s">
        <v>23</v>
      </c>
      <c r="D39" s="32"/>
      <c r="E39" s="63"/>
      <c r="F39" s="26"/>
      <c r="G39" s="4">
        <f t="shared" si="2"/>
        <v>8.769599999999999</v>
      </c>
      <c r="H39" s="4">
        <v>7.56</v>
      </c>
      <c r="I39" s="4">
        <f t="shared" si="3"/>
        <v>0</v>
      </c>
    </row>
    <row r="40" spans="1:9" ht="12.75">
      <c r="A40" s="45" t="s">
        <v>93</v>
      </c>
      <c r="C40" s="31" t="s">
        <v>23</v>
      </c>
      <c r="D40" s="32"/>
      <c r="E40" s="47"/>
      <c r="F40" s="26"/>
      <c r="G40" s="4">
        <f t="shared" si="2"/>
        <v>9.6512</v>
      </c>
      <c r="H40" s="4">
        <v>8.32</v>
      </c>
      <c r="I40" s="4">
        <f>F40*H40</f>
        <v>0</v>
      </c>
    </row>
    <row r="41" spans="1:9" ht="12.75">
      <c r="A41" s="1" t="s">
        <v>5</v>
      </c>
      <c r="C41" s="31" t="s">
        <v>23</v>
      </c>
      <c r="D41" s="32"/>
      <c r="E41" s="38"/>
      <c r="F41" s="26"/>
      <c r="G41" s="4">
        <f t="shared" si="2"/>
        <v>9.164</v>
      </c>
      <c r="H41" s="4">
        <v>7.9</v>
      </c>
      <c r="I41" s="4">
        <f t="shared" si="3"/>
        <v>0</v>
      </c>
    </row>
    <row r="42" spans="1:9" ht="12.75">
      <c r="A42" s="1" t="s">
        <v>6</v>
      </c>
      <c r="C42" s="31" t="s">
        <v>21</v>
      </c>
      <c r="D42" s="32"/>
      <c r="E42" s="39"/>
      <c r="F42" s="26"/>
      <c r="G42" s="4">
        <f t="shared" si="2"/>
        <v>7.215199999999999</v>
      </c>
      <c r="H42" s="4">
        <v>6.22</v>
      </c>
      <c r="I42" s="4">
        <f t="shared" si="3"/>
        <v>0</v>
      </c>
    </row>
    <row r="43" spans="1:9" ht="12.75">
      <c r="A43" s="1" t="s">
        <v>7</v>
      </c>
      <c r="C43" s="31" t="s">
        <v>23</v>
      </c>
      <c r="D43" s="32"/>
      <c r="E43" s="63"/>
      <c r="F43" s="26"/>
      <c r="G43" s="4">
        <f t="shared" si="2"/>
        <v>7.412399999999999</v>
      </c>
      <c r="H43" s="4">
        <v>6.39</v>
      </c>
      <c r="I43" s="4">
        <f t="shared" si="3"/>
        <v>0</v>
      </c>
    </row>
    <row r="44" spans="1:9" ht="12.75">
      <c r="A44" s="1" t="s">
        <v>8</v>
      </c>
      <c r="C44" s="31" t="s">
        <v>23</v>
      </c>
      <c r="D44" s="32"/>
      <c r="E44" s="39"/>
      <c r="F44" s="26"/>
      <c r="G44" s="4">
        <f t="shared" si="2"/>
        <v>9.9412</v>
      </c>
      <c r="H44" s="4">
        <v>8.57</v>
      </c>
      <c r="I44" s="4">
        <f t="shared" si="3"/>
        <v>0</v>
      </c>
    </row>
    <row r="45" spans="1:9" ht="12.75">
      <c r="A45" s="1" t="s">
        <v>60</v>
      </c>
      <c r="C45" s="31" t="s">
        <v>23</v>
      </c>
      <c r="D45" s="32"/>
      <c r="E45" s="47"/>
      <c r="F45" s="26"/>
      <c r="G45" s="4">
        <f t="shared" si="2"/>
        <v>11.205599999999999</v>
      </c>
      <c r="H45" s="4">
        <v>9.66</v>
      </c>
      <c r="I45" s="4">
        <f t="shared" si="3"/>
        <v>0</v>
      </c>
    </row>
    <row r="46" spans="1:9" ht="12.75">
      <c r="A46" s="1" t="s">
        <v>9</v>
      </c>
      <c r="C46" s="31" t="s">
        <v>24</v>
      </c>
      <c r="D46" s="32"/>
      <c r="E46" s="47"/>
      <c r="F46" s="26"/>
      <c r="G46" s="4">
        <f t="shared" si="2"/>
        <v>6.438</v>
      </c>
      <c r="H46" s="4">
        <v>5.55</v>
      </c>
      <c r="I46" s="4">
        <f t="shared" si="3"/>
        <v>0</v>
      </c>
    </row>
    <row r="47" spans="1:9" ht="12.75">
      <c r="A47" s="1" t="s">
        <v>87</v>
      </c>
      <c r="C47" s="31" t="s">
        <v>88</v>
      </c>
      <c r="D47" s="32"/>
      <c r="E47" s="38"/>
      <c r="F47" s="26"/>
      <c r="G47" s="4">
        <f t="shared" si="2"/>
        <v>6.136399999999999</v>
      </c>
      <c r="H47" s="4">
        <v>5.29</v>
      </c>
      <c r="I47" s="4">
        <f>F47*H47</f>
        <v>0</v>
      </c>
    </row>
    <row r="48" spans="1:9" ht="12.75">
      <c r="A48" s="1" t="s">
        <v>67</v>
      </c>
      <c r="C48" s="31" t="s">
        <v>25</v>
      </c>
      <c r="D48" s="32"/>
      <c r="E48" s="38"/>
      <c r="F48" s="26"/>
      <c r="G48" s="4">
        <f t="shared" si="2"/>
        <v>4.6748</v>
      </c>
      <c r="H48" s="4">
        <v>4.03</v>
      </c>
      <c r="I48" s="4">
        <f t="shared" si="3"/>
        <v>0</v>
      </c>
    </row>
    <row r="49" spans="1:9" ht="12.75">
      <c r="A49" s="1" t="s">
        <v>10</v>
      </c>
      <c r="C49" s="31" t="s">
        <v>21</v>
      </c>
      <c r="D49" s="32"/>
      <c r="E49" s="38"/>
      <c r="F49" s="26"/>
      <c r="G49" s="4">
        <f t="shared" si="2"/>
        <v>8.085199999999999</v>
      </c>
      <c r="H49" s="4">
        <v>6.97</v>
      </c>
      <c r="I49" s="4">
        <f t="shared" si="3"/>
        <v>0</v>
      </c>
    </row>
    <row r="50" spans="1:9" ht="12.75">
      <c r="A50" s="1" t="s">
        <v>10</v>
      </c>
      <c r="C50" s="31" t="s">
        <v>22</v>
      </c>
      <c r="D50" s="32"/>
      <c r="E50" s="38"/>
      <c r="F50" s="26"/>
      <c r="G50" s="4">
        <f t="shared" si="2"/>
        <v>14.813199999999998</v>
      </c>
      <c r="H50" s="4">
        <v>12.77</v>
      </c>
      <c r="I50" s="4">
        <f>F50*H50</f>
        <v>0</v>
      </c>
    </row>
    <row r="51" spans="1:9" ht="12.75">
      <c r="A51" s="1" t="s">
        <v>86</v>
      </c>
      <c r="C51" s="31" t="s">
        <v>21</v>
      </c>
      <c r="D51" s="32"/>
      <c r="E51" s="38"/>
      <c r="F51" s="26"/>
      <c r="G51" s="4">
        <f t="shared" si="2"/>
        <v>6.240799999999999</v>
      </c>
      <c r="H51" s="4">
        <v>5.38</v>
      </c>
      <c r="I51" s="4">
        <f t="shared" si="3"/>
        <v>0</v>
      </c>
    </row>
    <row r="52" spans="2:9" ht="12.75">
      <c r="B52" s="45"/>
      <c r="C52" s="45"/>
      <c r="D52" s="22"/>
      <c r="E52" s="46"/>
      <c r="F52" s="22"/>
      <c r="G52" s="4"/>
      <c r="H52" s="14"/>
      <c r="I52" s="4"/>
    </row>
    <row r="53" spans="1:9" ht="12.75">
      <c r="A53" s="8" t="s">
        <v>82</v>
      </c>
      <c r="B53" s="11"/>
      <c r="C53" s="2"/>
      <c r="D53" s="2"/>
      <c r="F53" s="2"/>
      <c r="G53" s="13"/>
      <c r="H53" s="4"/>
      <c r="I53" s="4"/>
    </row>
    <row r="54" spans="1:9" ht="12.75">
      <c r="A54" s="1" t="s">
        <v>11</v>
      </c>
      <c r="C54" s="31" t="s">
        <v>21</v>
      </c>
      <c r="D54" s="32"/>
      <c r="E54" s="47"/>
      <c r="F54" s="26"/>
      <c r="G54" s="4">
        <f>H54*1.16</f>
        <v>8.189599999999999</v>
      </c>
      <c r="H54" s="4">
        <v>7.06</v>
      </c>
      <c r="I54" s="4">
        <f>F54*H54</f>
        <v>0</v>
      </c>
    </row>
    <row r="55" spans="1:9" ht="12.75">
      <c r="A55" s="1" t="s">
        <v>12</v>
      </c>
      <c r="C55" s="31" t="s">
        <v>21</v>
      </c>
      <c r="D55" s="32"/>
      <c r="E55" s="47"/>
      <c r="F55" s="26"/>
      <c r="G55" s="4">
        <f>H55*1.16</f>
        <v>8.189599999999999</v>
      </c>
      <c r="H55" s="4">
        <v>7.06</v>
      </c>
      <c r="I55" s="4">
        <f>F55*H55</f>
        <v>0</v>
      </c>
    </row>
    <row r="56" spans="1:9" ht="12.75">
      <c r="A56" s="1" t="s">
        <v>13</v>
      </c>
      <c r="C56" s="49" t="s">
        <v>21</v>
      </c>
      <c r="D56" s="32"/>
      <c r="E56" s="47"/>
      <c r="F56" s="26"/>
      <c r="G56" s="4">
        <f>H56*1.16</f>
        <v>8.189599999999999</v>
      </c>
      <c r="H56" s="4">
        <v>7.06</v>
      </c>
      <c r="I56" s="21">
        <f>F56*H56</f>
        <v>0</v>
      </c>
    </row>
    <row r="57" spans="2:9" ht="12.75">
      <c r="B57" s="45"/>
      <c r="C57" s="45"/>
      <c r="D57" s="22"/>
      <c r="E57" s="46"/>
      <c r="F57" s="22"/>
      <c r="G57" s="4"/>
      <c r="H57" s="14" t="s">
        <v>58</v>
      </c>
      <c r="I57" s="4">
        <f>SUM(I27:I56)</f>
        <v>0</v>
      </c>
    </row>
    <row r="58" spans="2:9" ht="12.75">
      <c r="B58" s="45"/>
      <c r="C58" s="45"/>
      <c r="D58" s="22"/>
      <c r="E58" s="46"/>
      <c r="F58" s="22"/>
      <c r="G58" s="4"/>
      <c r="H58" s="14"/>
      <c r="I58" s="4"/>
    </row>
    <row r="59" spans="2:9" ht="12.75">
      <c r="B59" s="45"/>
      <c r="C59" s="45"/>
      <c r="D59" s="22"/>
      <c r="E59" s="46"/>
      <c r="F59" s="22"/>
      <c r="G59" s="4"/>
      <c r="H59" s="14"/>
      <c r="I59" s="4"/>
    </row>
    <row r="60" spans="2:9" ht="12.75">
      <c r="B60" s="45"/>
      <c r="C60" s="45"/>
      <c r="D60" s="22"/>
      <c r="E60" s="46"/>
      <c r="F60" s="22"/>
      <c r="G60" s="4"/>
      <c r="H60" s="14"/>
      <c r="I60" s="4"/>
    </row>
    <row r="61" spans="2:9" ht="12.75">
      <c r="B61" s="45"/>
      <c r="C61" s="45"/>
      <c r="D61" s="22"/>
      <c r="E61" s="46"/>
      <c r="F61" s="22"/>
      <c r="G61" s="4"/>
      <c r="H61" s="14"/>
      <c r="I61" s="4"/>
    </row>
    <row r="62" spans="2:9" ht="12.75">
      <c r="B62" s="45"/>
      <c r="C62" s="45"/>
      <c r="D62" s="22"/>
      <c r="E62" s="46"/>
      <c r="F62" s="22"/>
      <c r="G62" s="4"/>
      <c r="H62" s="14"/>
      <c r="I62" s="4"/>
    </row>
    <row r="63" spans="2:9" ht="12.75">
      <c r="B63" s="45"/>
      <c r="C63" s="45"/>
      <c r="D63" s="22"/>
      <c r="E63" s="46"/>
      <c r="F63" s="22"/>
      <c r="G63" s="4"/>
      <c r="H63" s="14"/>
      <c r="I63" s="4"/>
    </row>
    <row r="64" spans="1:10" ht="12.75">
      <c r="A64" s="8" t="s">
        <v>0</v>
      </c>
      <c r="B64" s="11"/>
      <c r="C64" s="9" t="s">
        <v>18</v>
      </c>
      <c r="D64" s="9"/>
      <c r="E64" s="6"/>
      <c r="F64" s="6" t="s">
        <v>42</v>
      </c>
      <c r="G64" s="6" t="s">
        <v>45</v>
      </c>
      <c r="H64" s="6" t="s">
        <v>47</v>
      </c>
      <c r="I64" s="6" t="s">
        <v>44</v>
      </c>
      <c r="J64" s="2"/>
    </row>
    <row r="65" spans="1:10" ht="12.75">
      <c r="A65" s="8"/>
      <c r="B65" s="11"/>
      <c r="C65" s="10" t="s">
        <v>19</v>
      </c>
      <c r="D65" s="10"/>
      <c r="E65" s="7"/>
      <c r="F65" s="7"/>
      <c r="G65" s="7" t="s">
        <v>46</v>
      </c>
      <c r="H65" s="7" t="s">
        <v>46</v>
      </c>
      <c r="I65" s="7" t="s">
        <v>43</v>
      </c>
      <c r="J65" s="2"/>
    </row>
    <row r="66" spans="1:9" ht="12.75">
      <c r="A66" s="8" t="s">
        <v>83</v>
      </c>
      <c r="B66" s="11"/>
      <c r="C66" s="2"/>
      <c r="D66" s="2"/>
      <c r="E66" s="55"/>
      <c r="F66" s="2"/>
      <c r="G66" s="2"/>
      <c r="H66" s="2"/>
      <c r="I66" s="2"/>
    </row>
    <row r="67" spans="1:9" ht="12.75">
      <c r="A67" s="1" t="s">
        <v>14</v>
      </c>
      <c r="C67" s="31" t="s">
        <v>22</v>
      </c>
      <c r="D67" s="32"/>
      <c r="E67" s="47"/>
      <c r="F67" s="26"/>
      <c r="G67" s="4">
        <f>H67*1.16</f>
        <v>18.525199999999998</v>
      </c>
      <c r="H67" s="4">
        <v>15.97</v>
      </c>
      <c r="I67" s="4">
        <f>F67*H67</f>
        <v>0</v>
      </c>
    </row>
    <row r="68" spans="1:9" ht="12.75">
      <c r="A68" s="1" t="s">
        <v>15</v>
      </c>
      <c r="C68" s="31" t="s">
        <v>23</v>
      </c>
      <c r="D68" s="32"/>
      <c r="E68" s="40"/>
      <c r="F68" s="26"/>
      <c r="G68" s="4">
        <f>H68*1.16</f>
        <v>8.572399999999998</v>
      </c>
      <c r="H68" s="4">
        <v>7.39</v>
      </c>
      <c r="I68" s="4">
        <f>F68*H68</f>
        <v>0</v>
      </c>
    </row>
    <row r="69" spans="1:9" ht="12.75">
      <c r="A69" s="1" t="s">
        <v>15</v>
      </c>
      <c r="C69" s="31" t="s">
        <v>22</v>
      </c>
      <c r="D69" s="32"/>
      <c r="E69" s="47"/>
      <c r="F69" s="26"/>
      <c r="G69" s="4">
        <f>H69*1.16</f>
        <v>21.935599999999997</v>
      </c>
      <c r="H69" s="4">
        <v>18.91</v>
      </c>
      <c r="I69" s="4">
        <f>F69*H69</f>
        <v>0</v>
      </c>
    </row>
    <row r="70" spans="1:9" ht="12.75">
      <c r="A70" s="1" t="s">
        <v>15</v>
      </c>
      <c r="C70" s="31" t="s">
        <v>26</v>
      </c>
      <c r="D70" s="32"/>
      <c r="E70" s="47"/>
      <c r="F70" s="26"/>
      <c r="G70" s="4">
        <f>H70*1.16</f>
        <v>51.666399999999996</v>
      </c>
      <c r="H70" s="4">
        <v>44.54</v>
      </c>
      <c r="I70" s="4">
        <f>F70*H70</f>
        <v>0</v>
      </c>
    </row>
    <row r="71" spans="1:9" ht="12.75">
      <c r="A71" s="1" t="s">
        <v>16</v>
      </c>
      <c r="C71" s="31" t="s">
        <v>21</v>
      </c>
      <c r="D71" s="32"/>
      <c r="E71" s="63"/>
      <c r="F71" s="26"/>
      <c r="G71" s="4">
        <f>H71*1.16</f>
        <v>9.2568</v>
      </c>
      <c r="H71" s="4">
        <v>7.98</v>
      </c>
      <c r="I71" s="4">
        <f>F71*H71</f>
        <v>0</v>
      </c>
    </row>
    <row r="72" spans="3:9" ht="12.75">
      <c r="C72" s="45"/>
      <c r="D72" s="22"/>
      <c r="E72" s="46"/>
      <c r="F72" s="22"/>
      <c r="G72" s="4"/>
      <c r="H72" s="4"/>
      <c r="I72" s="4"/>
    </row>
    <row r="73" spans="1:9" ht="12.75">
      <c r="A73" s="8" t="s">
        <v>28</v>
      </c>
      <c r="B73" s="11"/>
      <c r="C73" s="2"/>
      <c r="D73" s="2"/>
      <c r="E73" s="55"/>
      <c r="F73" s="2"/>
      <c r="G73" s="2"/>
      <c r="H73" s="2"/>
      <c r="I73" s="2"/>
    </row>
    <row r="74" spans="1:9" ht="12.75">
      <c r="A74" s="1" t="s">
        <v>29</v>
      </c>
      <c r="C74" s="31" t="s">
        <v>27</v>
      </c>
      <c r="D74" s="32"/>
      <c r="E74" s="38"/>
      <c r="F74" s="26"/>
      <c r="G74" s="4">
        <f aca="true" t="shared" si="4" ref="G74:G94">H74*1.16</f>
        <v>10.5328</v>
      </c>
      <c r="H74" s="4">
        <v>9.08</v>
      </c>
      <c r="I74" s="4">
        <f aca="true" t="shared" si="5" ref="I74:I94">F74*H74</f>
        <v>0</v>
      </c>
    </row>
    <row r="75" spans="1:9" ht="12.75">
      <c r="A75" s="1" t="s">
        <v>108</v>
      </c>
      <c r="C75" s="31" t="s">
        <v>109</v>
      </c>
      <c r="D75" s="32"/>
      <c r="E75" s="38"/>
      <c r="F75" s="26"/>
      <c r="G75" s="4">
        <f t="shared" si="4"/>
        <v>70.9688</v>
      </c>
      <c r="H75" s="4">
        <v>61.18</v>
      </c>
      <c r="I75" s="4">
        <f>F75*H75</f>
        <v>0</v>
      </c>
    </row>
    <row r="76" spans="1:9" ht="12.75">
      <c r="A76" s="1" t="s">
        <v>30</v>
      </c>
      <c r="C76" s="31" t="s">
        <v>100</v>
      </c>
      <c r="D76" s="32"/>
      <c r="E76" s="38"/>
      <c r="F76" s="26"/>
      <c r="G76" s="4">
        <f t="shared" si="4"/>
        <v>14.813199999999998</v>
      </c>
      <c r="H76" s="4">
        <v>12.77</v>
      </c>
      <c r="I76" s="4">
        <f t="shared" si="5"/>
        <v>0</v>
      </c>
    </row>
    <row r="77" spans="1:9" ht="12.75">
      <c r="A77" s="1" t="s">
        <v>31</v>
      </c>
      <c r="C77" s="31" t="s">
        <v>25</v>
      </c>
      <c r="D77" s="32"/>
      <c r="E77" s="38"/>
      <c r="F77" s="26"/>
      <c r="G77" s="4">
        <f t="shared" si="4"/>
        <v>7.702399999999999</v>
      </c>
      <c r="H77" s="4">
        <v>6.64</v>
      </c>
      <c r="I77" s="4">
        <f t="shared" si="5"/>
        <v>0</v>
      </c>
    </row>
    <row r="78" spans="1:9" ht="12.75">
      <c r="A78" s="1" t="s">
        <v>68</v>
      </c>
      <c r="C78" s="31" t="s">
        <v>128</v>
      </c>
      <c r="D78" s="32"/>
      <c r="F78" s="26"/>
      <c r="G78" s="4">
        <f t="shared" si="4"/>
        <v>7.017999999999999</v>
      </c>
      <c r="H78" s="4">
        <v>6.05</v>
      </c>
      <c r="I78" s="4">
        <f t="shared" si="5"/>
        <v>0</v>
      </c>
    </row>
    <row r="79" spans="1:9" ht="12.75">
      <c r="A79" s="1" t="s">
        <v>32</v>
      </c>
      <c r="C79" s="31" t="s">
        <v>62</v>
      </c>
      <c r="D79" s="32"/>
      <c r="E79" s="38"/>
      <c r="F79" s="26"/>
      <c r="G79" s="4">
        <f t="shared" si="4"/>
        <v>23.594399999999997</v>
      </c>
      <c r="H79" s="4">
        <v>20.34</v>
      </c>
      <c r="I79" s="4">
        <f t="shared" si="5"/>
        <v>0</v>
      </c>
    </row>
    <row r="80" spans="1:9" ht="12.75">
      <c r="A80" s="1" t="s">
        <v>33</v>
      </c>
      <c r="C80" s="31" t="s">
        <v>109</v>
      </c>
      <c r="D80" s="32"/>
      <c r="F80" s="26"/>
      <c r="G80" s="4">
        <f t="shared" si="4"/>
        <v>18.7108</v>
      </c>
      <c r="H80" s="4">
        <v>16.13</v>
      </c>
      <c r="I80" s="4">
        <f t="shared" si="5"/>
        <v>0</v>
      </c>
    </row>
    <row r="81" spans="1:9" ht="12.75">
      <c r="A81" s="1" t="s">
        <v>129</v>
      </c>
      <c r="C81" s="31" t="s">
        <v>25</v>
      </c>
      <c r="D81" s="32"/>
      <c r="E81" s="38"/>
      <c r="F81" s="26"/>
      <c r="G81" s="4">
        <f t="shared" si="4"/>
        <v>7.702399999999999</v>
      </c>
      <c r="H81" s="4">
        <v>6.64</v>
      </c>
      <c r="I81" s="4">
        <f t="shared" si="5"/>
        <v>0</v>
      </c>
    </row>
    <row r="82" spans="1:9" ht="12.75">
      <c r="A82" s="1" t="s">
        <v>34</v>
      </c>
      <c r="C82" s="31" t="s">
        <v>25</v>
      </c>
      <c r="D82" s="32"/>
      <c r="E82" s="38"/>
      <c r="F82" s="26"/>
      <c r="G82" s="4">
        <f t="shared" si="4"/>
        <v>7.702399999999999</v>
      </c>
      <c r="H82" s="4">
        <v>6.64</v>
      </c>
      <c r="I82" s="4">
        <f t="shared" si="5"/>
        <v>0</v>
      </c>
    </row>
    <row r="83" spans="1:9" ht="12.75">
      <c r="A83" s="1" t="s">
        <v>89</v>
      </c>
      <c r="C83" s="31" t="s">
        <v>25</v>
      </c>
      <c r="D83" s="32"/>
      <c r="E83" s="38"/>
      <c r="F83" s="26"/>
      <c r="G83" s="4">
        <f t="shared" si="4"/>
        <v>26.2276</v>
      </c>
      <c r="H83" s="4">
        <v>22.61</v>
      </c>
      <c r="I83" s="4">
        <f t="shared" si="5"/>
        <v>0</v>
      </c>
    </row>
    <row r="84" spans="1:9" ht="12.75">
      <c r="A84" s="1" t="s">
        <v>35</v>
      </c>
      <c r="C84" s="31" t="s">
        <v>25</v>
      </c>
      <c r="D84" s="32"/>
      <c r="F84" s="26"/>
      <c r="G84" s="4">
        <f t="shared" si="4"/>
        <v>20.6712</v>
      </c>
      <c r="H84" s="4">
        <v>17.82</v>
      </c>
      <c r="I84" s="4">
        <f t="shared" si="5"/>
        <v>0</v>
      </c>
    </row>
    <row r="85" spans="1:9" ht="12.75">
      <c r="A85" s="1" t="s">
        <v>131</v>
      </c>
      <c r="C85" s="31" t="s">
        <v>128</v>
      </c>
      <c r="D85" s="32"/>
      <c r="E85" s="38"/>
      <c r="F85" s="26"/>
      <c r="G85" s="4">
        <f t="shared" si="4"/>
        <v>27.3876</v>
      </c>
      <c r="H85" s="4">
        <v>23.61</v>
      </c>
      <c r="I85" s="4">
        <f t="shared" si="5"/>
        <v>0</v>
      </c>
    </row>
    <row r="86" spans="1:9" ht="12.75">
      <c r="A86" s="1" t="s">
        <v>94</v>
      </c>
      <c r="C86" s="31" t="s">
        <v>109</v>
      </c>
      <c r="D86" s="32"/>
      <c r="E86" s="38"/>
      <c r="F86" s="26"/>
      <c r="G86" s="4">
        <f t="shared" si="4"/>
        <v>19.3952</v>
      </c>
      <c r="H86" s="4">
        <v>16.72</v>
      </c>
      <c r="I86" s="4">
        <f t="shared" si="5"/>
        <v>0</v>
      </c>
    </row>
    <row r="87" spans="1:9" ht="12.75">
      <c r="A87" s="1" t="s">
        <v>95</v>
      </c>
      <c r="C87" s="31" t="s">
        <v>24</v>
      </c>
      <c r="D87" s="32"/>
      <c r="F87" s="26"/>
      <c r="G87" s="4">
        <f t="shared" si="4"/>
        <v>12.481599999999998</v>
      </c>
      <c r="H87" s="4">
        <v>10.76</v>
      </c>
      <c r="I87" s="4">
        <f>F87*H87</f>
        <v>0</v>
      </c>
    </row>
    <row r="88" spans="1:9" ht="12.75">
      <c r="A88" s="1" t="s">
        <v>36</v>
      </c>
      <c r="C88" s="31" t="s">
        <v>27</v>
      </c>
      <c r="D88" s="32"/>
      <c r="E88" s="38"/>
      <c r="F88" s="26"/>
      <c r="G88" s="4">
        <f t="shared" si="4"/>
        <v>7.702399999999999</v>
      </c>
      <c r="H88" s="4">
        <v>6.64</v>
      </c>
      <c r="I88" s="4">
        <f t="shared" si="5"/>
        <v>0</v>
      </c>
    </row>
    <row r="89" spans="1:9" ht="12.75">
      <c r="A89" s="1" t="s">
        <v>37</v>
      </c>
      <c r="C89" s="31" t="s">
        <v>62</v>
      </c>
      <c r="D89" s="32"/>
      <c r="F89" s="26"/>
      <c r="G89" s="4">
        <f t="shared" si="4"/>
        <v>40.9364</v>
      </c>
      <c r="H89" s="4">
        <v>35.29</v>
      </c>
      <c r="I89" s="4">
        <f t="shared" si="5"/>
        <v>0</v>
      </c>
    </row>
    <row r="90" spans="1:9" ht="12.75">
      <c r="A90" s="1" t="s">
        <v>63</v>
      </c>
      <c r="C90" s="31" t="s">
        <v>62</v>
      </c>
      <c r="D90" s="32"/>
      <c r="E90" s="38"/>
      <c r="F90" s="26"/>
      <c r="G90" s="4">
        <f t="shared" si="4"/>
        <v>40.9364</v>
      </c>
      <c r="H90" s="4">
        <v>35.29</v>
      </c>
      <c r="I90" s="4">
        <f t="shared" si="5"/>
        <v>0</v>
      </c>
    </row>
    <row r="91" spans="1:9" ht="12.75">
      <c r="A91" s="1" t="s">
        <v>134</v>
      </c>
      <c r="C91" s="31" t="s">
        <v>24</v>
      </c>
      <c r="D91" s="32"/>
      <c r="E91" s="38"/>
      <c r="F91" s="26"/>
      <c r="G91" s="4">
        <f t="shared" si="4"/>
        <v>21.343999999999998</v>
      </c>
      <c r="H91" s="4">
        <v>18.4</v>
      </c>
      <c r="I91" s="4">
        <f>F91*H91</f>
        <v>0</v>
      </c>
    </row>
    <row r="92" spans="1:9" ht="12.75">
      <c r="A92" s="1" t="s">
        <v>96</v>
      </c>
      <c r="C92" s="31" t="s">
        <v>27</v>
      </c>
      <c r="D92" s="32"/>
      <c r="E92" s="38"/>
      <c r="F92" s="26"/>
      <c r="G92" s="4">
        <f t="shared" si="4"/>
        <v>10.625599999999999</v>
      </c>
      <c r="H92" s="4">
        <v>9.16</v>
      </c>
      <c r="I92" s="4">
        <f>F92*H92</f>
        <v>0</v>
      </c>
    </row>
    <row r="93" spans="1:9" ht="12.75">
      <c r="A93" s="1" t="s">
        <v>38</v>
      </c>
      <c r="C93" s="31" t="s">
        <v>20</v>
      </c>
      <c r="D93" s="32"/>
      <c r="F93" s="26"/>
      <c r="G93" s="4">
        <f t="shared" si="4"/>
        <v>6.6236</v>
      </c>
      <c r="H93" s="4">
        <v>5.71</v>
      </c>
      <c r="I93" s="4">
        <f t="shared" si="5"/>
        <v>0</v>
      </c>
    </row>
    <row r="94" spans="1:9" ht="12.75">
      <c r="A94" s="1" t="s">
        <v>39</v>
      </c>
      <c r="C94" s="31" t="s">
        <v>20</v>
      </c>
      <c r="D94" s="32"/>
      <c r="E94" s="38"/>
      <c r="F94" s="26"/>
      <c r="G94" s="4">
        <f t="shared" si="4"/>
        <v>6.6236</v>
      </c>
      <c r="H94" s="4">
        <v>5.71</v>
      </c>
      <c r="I94" s="4">
        <f t="shared" si="5"/>
        <v>0</v>
      </c>
    </row>
    <row r="96" spans="1:9" ht="12.75">
      <c r="A96" s="8" t="s">
        <v>84</v>
      </c>
      <c r="B96" s="11"/>
      <c r="C96" s="2"/>
      <c r="D96" s="2"/>
      <c r="F96" s="2"/>
      <c r="G96" s="2"/>
      <c r="H96" s="2"/>
      <c r="I96" s="2"/>
    </row>
    <row r="97" spans="1:9" ht="12.75">
      <c r="A97" s="1" t="s">
        <v>90</v>
      </c>
      <c r="C97" s="31" t="s">
        <v>97</v>
      </c>
      <c r="D97" s="32"/>
      <c r="E97" s="38"/>
      <c r="F97" s="26"/>
      <c r="G97" s="4">
        <f>H97*1.16</f>
        <v>3.6075999999999997</v>
      </c>
      <c r="H97" s="4">
        <v>3.11</v>
      </c>
      <c r="I97" s="4">
        <f>F97*H97</f>
        <v>0</v>
      </c>
    </row>
    <row r="98" spans="1:9" ht="12.75">
      <c r="A98" s="1" t="s">
        <v>17</v>
      </c>
      <c r="C98" s="31" t="s">
        <v>27</v>
      </c>
      <c r="D98" s="32"/>
      <c r="E98" s="38"/>
      <c r="F98" s="26"/>
      <c r="G98" s="4">
        <f>H98*1.16</f>
        <v>15.497599999999998</v>
      </c>
      <c r="H98" s="4">
        <v>13.36</v>
      </c>
      <c r="I98" s="4">
        <f>F98*H98</f>
        <v>0</v>
      </c>
    </row>
    <row r="99" spans="2:9" ht="12.75">
      <c r="B99" s="45"/>
      <c r="C99" s="45"/>
      <c r="D99" s="22"/>
      <c r="E99" s="46"/>
      <c r="F99" s="22"/>
      <c r="G99" s="4"/>
      <c r="H99" s="4"/>
      <c r="I99" s="4"/>
    </row>
    <row r="100" spans="1:9" ht="12.75">
      <c r="A100" s="8" t="s">
        <v>40</v>
      </c>
      <c r="B100" s="11"/>
      <c r="H100" s="4"/>
      <c r="I100" s="4"/>
    </row>
    <row r="101" spans="1:9" ht="12.75">
      <c r="A101" s="1" t="s">
        <v>41</v>
      </c>
      <c r="C101" s="31" t="s">
        <v>130</v>
      </c>
      <c r="D101" s="32"/>
      <c r="E101" s="38"/>
      <c r="F101" s="26"/>
      <c r="G101" s="4">
        <f>H101*1.16</f>
        <v>33.1412</v>
      </c>
      <c r="H101" s="4">
        <v>28.57</v>
      </c>
      <c r="I101" s="4">
        <f>F101*H101</f>
        <v>0</v>
      </c>
    </row>
    <row r="102" spans="8:9" ht="12.75">
      <c r="H102" s="4"/>
      <c r="I102" s="4"/>
    </row>
    <row r="103" spans="1:9" ht="12.75">
      <c r="A103" s="8" t="s">
        <v>69</v>
      </c>
      <c r="B103" s="11"/>
      <c r="H103" s="4"/>
      <c r="I103" s="4"/>
    </row>
    <row r="104" spans="1:9" ht="12.75">
      <c r="A104" s="22"/>
      <c r="C104" s="31"/>
      <c r="D104" s="20"/>
      <c r="E104" s="38"/>
      <c r="F104" s="26"/>
      <c r="G104" s="4">
        <f>H104*1.16</f>
        <v>0</v>
      </c>
      <c r="H104" s="4">
        <v>0</v>
      </c>
      <c r="I104" s="4">
        <f>F104*H104</f>
        <v>0</v>
      </c>
    </row>
    <row r="105" spans="4:9" ht="12.75">
      <c r="D105" s="22"/>
      <c r="F105" s="22"/>
      <c r="G105" s="4"/>
      <c r="H105" s="4"/>
      <c r="I105" s="4"/>
    </row>
    <row r="106" spans="1:9" ht="12.75">
      <c r="A106" s="8" t="s">
        <v>70</v>
      </c>
      <c r="B106" s="11"/>
      <c r="H106" s="4"/>
      <c r="I106" s="4"/>
    </row>
    <row r="107" spans="1:9" ht="12.75">
      <c r="A107" s="1" t="s">
        <v>71</v>
      </c>
      <c r="C107" s="31"/>
      <c r="D107" s="32"/>
      <c r="E107" s="38"/>
      <c r="F107" s="26"/>
      <c r="G107" s="4">
        <v>19.8</v>
      </c>
      <c r="H107" s="4">
        <f>G107/1.05</f>
        <v>18.857142857142858</v>
      </c>
      <c r="I107" s="4">
        <f>F107*H107</f>
        <v>0</v>
      </c>
    </row>
    <row r="108" ht="6" customHeight="1">
      <c r="I108" s="5"/>
    </row>
    <row r="109" spans="1:9" s="2" customFormat="1" ht="12.75">
      <c r="A109" s="60" t="s">
        <v>120</v>
      </c>
      <c r="C109" s="15" t="s">
        <v>59</v>
      </c>
      <c r="F109" s="15" t="s">
        <v>72</v>
      </c>
      <c r="G109" s="13">
        <f>I107</f>
        <v>0</v>
      </c>
      <c r="H109" s="15" t="s">
        <v>0</v>
      </c>
      <c r="I109" s="13">
        <f>SUM(I67:I104)+I57</f>
        <v>0</v>
      </c>
    </row>
    <row r="110" spans="1:9" ht="12.75">
      <c r="A110" s="60" t="s">
        <v>121</v>
      </c>
      <c r="C110" s="15" t="s">
        <v>49</v>
      </c>
      <c r="F110" s="16">
        <v>0</v>
      </c>
      <c r="G110" s="17">
        <f>G109*F110*-1</f>
        <v>0</v>
      </c>
      <c r="H110" s="16">
        <v>0</v>
      </c>
      <c r="I110" s="17">
        <f>I109*H110*-1</f>
        <v>0</v>
      </c>
    </row>
    <row r="111" spans="1:9" ht="12.75">
      <c r="A111" s="2" t="s">
        <v>122</v>
      </c>
      <c r="C111" s="15" t="s">
        <v>74</v>
      </c>
      <c r="G111" s="13">
        <f>G109+G110</f>
        <v>0</v>
      </c>
      <c r="I111" s="13">
        <f>I109+I110</f>
        <v>0</v>
      </c>
    </row>
    <row r="112" spans="1:9" ht="12.75">
      <c r="A112" s="12" t="s">
        <v>139</v>
      </c>
      <c r="H112" s="15" t="s">
        <v>73</v>
      </c>
      <c r="I112" s="13">
        <f>G111+I111</f>
        <v>0</v>
      </c>
    </row>
    <row r="113" spans="1:9" ht="12.75">
      <c r="A113" s="65" t="s">
        <v>136</v>
      </c>
      <c r="H113" s="15" t="s">
        <v>50</v>
      </c>
      <c r="I113" s="23">
        <v>6.03</v>
      </c>
    </row>
    <row r="114" spans="1:9" ht="12.75">
      <c r="A114" s="2" t="s">
        <v>123</v>
      </c>
      <c r="H114" s="15" t="s">
        <v>48</v>
      </c>
      <c r="I114" s="13">
        <f>I112+I113</f>
        <v>6.03</v>
      </c>
    </row>
    <row r="115" spans="1:9" ht="12.75">
      <c r="A115" s="12" t="s">
        <v>124</v>
      </c>
      <c r="G115" s="16">
        <v>0.05</v>
      </c>
      <c r="H115" s="15" t="s">
        <v>46</v>
      </c>
      <c r="I115" s="13">
        <f>G111*G115</f>
        <v>0</v>
      </c>
    </row>
    <row r="116" spans="1:9" ht="12.75">
      <c r="A116" s="2" t="s">
        <v>125</v>
      </c>
      <c r="G116" s="16">
        <v>0.16</v>
      </c>
      <c r="H116" s="15" t="s">
        <v>46</v>
      </c>
      <c r="I116" s="13">
        <f>(I111+I113)*G116</f>
        <v>0.9648000000000001</v>
      </c>
    </row>
    <row r="117" spans="1:9" ht="13.5" thickBot="1">
      <c r="A117" s="12" t="s">
        <v>127</v>
      </c>
      <c r="H117" s="15" t="s">
        <v>51</v>
      </c>
      <c r="I117" s="25">
        <f>SUM(I114:I116)</f>
        <v>6.994800000000001</v>
      </c>
    </row>
    <row r="118" spans="1:9" ht="13.5" thickTop="1">
      <c r="A118" s="62" t="s">
        <v>126</v>
      </c>
      <c r="H118" s="15"/>
      <c r="I118" s="13"/>
    </row>
    <row r="119" ht="10.5" customHeight="1">
      <c r="C119" s="61"/>
    </row>
    <row r="120" spans="1:9" ht="12.75">
      <c r="A120" s="2" t="s">
        <v>103</v>
      </c>
      <c r="B120" s="2"/>
      <c r="C120" s="2"/>
      <c r="D120" s="2"/>
      <c r="E120" s="2"/>
      <c r="F120" s="2"/>
      <c r="G120" s="2"/>
      <c r="H120" s="2"/>
      <c r="I120" s="15" t="s">
        <v>102</v>
      </c>
    </row>
    <row r="121" spans="1:9" ht="2.25" customHeight="1">
      <c r="A121" s="18"/>
      <c r="B121" s="18"/>
      <c r="C121" s="18"/>
      <c r="D121" s="18"/>
      <c r="E121" s="51"/>
      <c r="F121" s="18"/>
      <c r="G121" s="18"/>
      <c r="H121" s="18"/>
      <c r="I121" s="18"/>
    </row>
    <row r="122" spans="1:9" ht="12.75">
      <c r="A122" s="43" t="s">
        <v>104</v>
      </c>
      <c r="I122" s="42"/>
    </row>
    <row r="123" spans="1:9" s="2" customFormat="1" ht="12.75">
      <c r="A123" s="43" t="s">
        <v>99</v>
      </c>
      <c r="E123" s="44"/>
      <c r="I123" s="42"/>
    </row>
    <row r="124" spans="1:9" s="2" customFormat="1" ht="4.5" customHeight="1">
      <c r="A124" s="43"/>
      <c r="E124" s="44"/>
      <c r="I124" s="42"/>
    </row>
    <row r="125" spans="1:9" ht="12.75">
      <c r="A125" s="30" t="s">
        <v>135</v>
      </c>
      <c r="C125" s="30" t="s">
        <v>92</v>
      </c>
      <c r="I125" s="42"/>
    </row>
    <row r="126" spans="1:9" ht="3.75" customHeight="1">
      <c r="A126" s="30"/>
      <c r="I126" s="42"/>
    </row>
  </sheetData>
  <sheetProtection/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6"/>
  <drawing r:id="rId5"/>
  <legacyDrawing r:id="rId4"/>
  <oleObjects>
    <oleObject progId="CorelDraw.Graphic.7" shapeId="2256174" r:id="rId1"/>
    <oleObject progId="CorelDraw.Graphic.7" shapeId="2256177" r:id="rId2"/>
    <oleObject progId="CorelDraw.Graphic.7" shapeId="2256178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wurscht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</dc:creator>
  <cp:keywords/>
  <dc:description/>
  <cp:lastModifiedBy>Mundus3</cp:lastModifiedBy>
  <cp:lastPrinted>2020-07-16T04:28:23Z</cp:lastPrinted>
  <dcterms:created xsi:type="dcterms:W3CDTF">2007-09-14T15:40:17Z</dcterms:created>
  <dcterms:modified xsi:type="dcterms:W3CDTF">2020-07-16T06:15:42Z</dcterms:modified>
  <cp:category/>
  <cp:version/>
  <cp:contentType/>
  <cp:contentStatus/>
</cp:coreProperties>
</file>